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31B853BF-8DEF-4E45-8F6F-A3C6B3761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1" l="1"/>
  <c r="B44" i="1"/>
  <c r="B43" i="1"/>
  <c r="B34" i="1"/>
  <c r="B53" i="1" s="1"/>
  <c r="B27" i="1"/>
  <c r="B25" i="1"/>
  <c r="B30" i="1" s="1"/>
  <c r="B14" i="1"/>
  <c r="B20" i="1" s="1"/>
  <c r="B7" i="1"/>
  <c r="B6" i="1"/>
  <c r="B5" i="1"/>
  <c r="B11" i="1" s="1"/>
  <c r="B22" i="1" l="1"/>
  <c r="B55" i="1" s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<sst xmlns="http://schemas.openxmlformats.org/spreadsheetml/2006/main" count="50" uniqueCount="48">
  <si>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</si>
  <si>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</si>
  <si>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</si>
  <si>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</si>
  <si>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</si>
  <si>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</si>
  <si>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</si>
  <si>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</si>
  <si>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</si>
  <si>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</si>
  <si>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</si>
  <si>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</si>
  <si>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</si>
  <si>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</si>
  <si>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</si>
  <si>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</si>
  <si>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</si>
  <si>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</si>
  <si>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</si>
  <si>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</si>
  <si>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</si>
  <si>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</si>
  <si>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</si>
  <si>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</si>
  <si>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</si>
  <si>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</si>
  <si>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</si>
  <si>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</si>
  <si>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</si>
  <si>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</si>
  <si>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</si>
  <si>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</si>
  <si>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</si>
  <si>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</si>
  <si>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</si>
  <si>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</si>
  <si>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</si>
  <si>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</si>
  <si>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</si>
  <si>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</si>
  <si>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</si>
  <si>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</si>
  <si>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</si>
  <si>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</si>
  <si>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</si>
  <si>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</si>
  <si>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</si>
  <si>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RSA "SANTA SARA" - 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</si>
</sst>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5"/>
  <sheetViews>
    <sheetView tabSelected="1" view="pageLayout" topLeftCell="A33" zoomScaleNormal="100" workbookViewId="0">
      <selection activeCell="A2" sqref="A2:B54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2" spans="1:2" ht="15">
      <c r="A2" s="19" t="s">
        <v>47</v>
      </c>
      <c r="B2" s="19"/>
    </row>
    <row r="3" spans="1:2" ht="15">
      <c r="A3"/>
      <c r="B3"/>
    </row>
    <row r="4" spans="1:2" ht="15">
      <c r="A4" s="2" t="s">
        <v>0</v>
      </c>
      <c r="B4" s="3" t="s">
        <v>1</v>
      </c>
    </row>
    <row r="5" spans="1:2" ht="15">
      <c r="A5" s="4" t="s">
        <v>2</v>
      </c>
      <c r="B5" s="5">
        <f>101974.22-9410-360</f>
        <v>92204.22</v>
      </c>
    </row>
    <row r="6" spans="1:2" ht="15">
      <c r="A6" s="4" t="s">
        <v>3</v>
      </c>
      <c r="B6" s="5">
        <f>295967.5+5068</f>
        <v>301035.5</v>
      </c>
    </row>
    <row r="7" spans="1:2" ht="15">
      <c r="A7" s="6" t="s">
        <v>4</v>
      </c>
      <c r="B7" s="5">
        <f>856429.6+2098.2</f>
        <v>858527.79999999993</v>
      </c>
    </row>
    <row r="8" spans="1:2" ht="15">
      <c r="A8" s="4" t="s">
        <v>5</v>
      </c>
      <c r="B8" s="5">
        <v>29981.8</v>
      </c>
    </row>
    <row r="9" spans="1:2" ht="15">
      <c r="A9" s="4" t="s">
        <v>6</v>
      </c>
      <c r="B9" s="5"/>
    </row>
    <row r="10" spans="1:2" ht="15">
      <c r="A10" s="4" t="s">
        <v>7</v>
      </c>
      <c r="B10" s="5"/>
    </row>
    <row r="11" spans="1:2" ht="15">
      <c r="A11" s="7" t="s">
        <v>8</v>
      </c>
      <c r="B11" s="8">
        <f>SUM(B5:B10)</f>
        <v>1281749.32</v>
      </c>
    </row>
    <row r="12" spans="1:2" ht="15">
      <c r="A12" s="7"/>
      <c r="B12" s="8"/>
    </row>
    <row r="13" spans="1:2" ht="15">
      <c r="A13" s="4" t="s">
        <v>9</v>
      </c>
      <c r="B13" s="5">
        <v>86518.37</v>
      </c>
    </row>
    <row r="14" spans="1:2" ht="15">
      <c r="A14" s="4" t="s">
        <v>10</v>
      </c>
      <c r="B14" s="5">
        <f>23696.62+852.61</f>
        <v>24549.23</v>
      </c>
    </row>
    <row r="15" spans="1:2" ht="15">
      <c r="A15" s="4" t="s">
        <v>11</v>
      </c>
      <c r="B15" s="5">
        <v>1126.1400000000001</v>
      </c>
    </row>
    <row r="16" spans="1:2" ht="15">
      <c r="A16" s="4" t="s">
        <v>12</v>
      </c>
      <c r="B16" s="5"/>
    </row>
    <row r="17" spans="1:2" ht="15">
      <c r="A17" s="4" t="s">
        <v>13</v>
      </c>
      <c r="B17" s="5"/>
    </row>
    <row r="18" spans="1:2" ht="15">
      <c r="A18" s="4" t="s">
        <v>14</v>
      </c>
      <c r="B18" s="5"/>
    </row>
    <row r="19" spans="1:2" ht="15">
      <c r="A19" s="4" t="s">
        <v>15</v>
      </c>
      <c r="B19" s="5"/>
    </row>
    <row r="20" spans="1:2" ht="15">
      <c r="A20" s="7" t="s">
        <v>16</v>
      </c>
      <c r="B20" s="8">
        <f>SUM(B13:B19)</f>
        <v>112193.73999999999</v>
      </c>
    </row>
    <row r="21" spans="1:2" ht="15">
      <c r="A21" s="7"/>
      <c r="B21" s="8"/>
    </row>
    <row r="22" spans="1:2" ht="15">
      <c r="A22" s="7" t="s">
        <v>17</v>
      </c>
      <c r="B22" s="8">
        <f>SUM(B20,B11)</f>
        <v>1393943.06</v>
      </c>
    </row>
    <row r="23" spans="1:2" ht="15">
      <c r="A23" s="9"/>
      <c r="B23" s="10"/>
    </row>
    <row r="24" spans="1:2" ht="15">
      <c r="A24" s="2" t="s">
        <v>0</v>
      </c>
      <c r="B24" s="3" t="s">
        <v>1</v>
      </c>
    </row>
    <row r="25" spans="1:2" ht="15">
      <c r="A25" s="4" t="s">
        <v>18</v>
      </c>
      <c r="B25" s="5">
        <f>43489.76+14540+75585.19+8257.54+1023.62+1050</f>
        <v>143946.11000000002</v>
      </c>
    </row>
    <row r="26" spans="1:2" ht="15">
      <c r="A26" s="4" t="s">
        <v>19</v>
      </c>
      <c r="B26" s="5">
        <v>34483.379999999997</v>
      </c>
    </row>
    <row r="27" spans="1:2" ht="15">
      <c r="A27" s="4" t="s">
        <v>20</v>
      </c>
      <c r="B27" s="5">
        <f>237349.9+7294.69+5249.39</f>
        <v>249893.98</v>
      </c>
    </row>
    <row r="28" spans="1:2" ht="15">
      <c r="A28" s="4" t="s">
        <v>21</v>
      </c>
      <c r="B28" s="5">
        <v>830</v>
      </c>
    </row>
    <row r="29" spans="1:2" ht="15">
      <c r="A29" s="4" t="s">
        <v>22</v>
      </c>
      <c r="B29" s="5">
        <v>7618.18</v>
      </c>
    </row>
    <row r="30" spans="1:2" ht="15">
      <c r="A30" s="7" t="s">
        <v>23</v>
      </c>
      <c r="B30" s="8">
        <f>SUM(B25+B26+B27+B28+B29)</f>
        <v>436771.65</v>
      </c>
    </row>
    <row r="31" spans="1:2" ht="15">
      <c r="A31" s="9"/>
      <c r="B31" s="10"/>
    </row>
    <row r="32" spans="1:2" ht="15">
      <c r="A32" s="4" t="s">
        <v>24</v>
      </c>
      <c r="B32" s="5">
        <v>76631.47</v>
      </c>
    </row>
    <row r="33" spans="1:2" ht="15">
      <c r="A33" s="11" t="s">
        <v>25</v>
      </c>
      <c r="B33" s="12"/>
    </row>
    <row r="34" spans="1:2" ht="15">
      <c r="A34" s="11" t="s">
        <v>26</v>
      </c>
      <c r="B34" s="12">
        <f>73548.39+1920+156+2310+990</f>
        <v>78924.39</v>
      </c>
    </row>
    <row r="35" spans="1:2" ht="15">
      <c r="A35" s="11" t="s">
        <v>27</v>
      </c>
      <c r="B35" s="12">
        <v>217857.48</v>
      </c>
    </row>
    <row r="36" spans="1:2" ht="15">
      <c r="A36" s="11" t="s">
        <v>28</v>
      </c>
      <c r="B36" s="12">
        <v>687698.17</v>
      </c>
    </row>
    <row r="37" spans="1:2" ht="15">
      <c r="A37" s="11" t="s">
        <v>29</v>
      </c>
      <c r="B37" s="12"/>
    </row>
    <row r="38" spans="1:2" ht="15">
      <c r="A38" s="13" t="s">
        <v>30</v>
      </c>
      <c r="B38" s="12"/>
    </row>
    <row r="39" spans="1:2" ht="15">
      <c r="A39" s="13" t="s">
        <v>31</v>
      </c>
      <c r="B39" s="12"/>
    </row>
    <row r="40" spans="1:2" ht="15">
      <c r="A40" s="11" t="s">
        <v>32</v>
      </c>
      <c r="B40" s="12">
        <v>54617.67</v>
      </c>
    </row>
    <row r="41" spans="1:2" ht="15">
      <c r="A41" s="11" t="s">
        <v>33</v>
      </c>
      <c r="B41" s="12">
        <v>6793.43</v>
      </c>
    </row>
    <row r="42" spans="1:2" ht="15">
      <c r="A42" s="11" t="s">
        <v>34</v>
      </c>
      <c r="B42" s="12"/>
    </row>
    <row r="43" spans="1:2" ht="15">
      <c r="A43" s="11" t="s">
        <v>35</v>
      </c>
      <c r="B43" s="12">
        <f>4139.06+140+9406.15+194.64+1112.85+1411.83+2736.83+796.37+1406.8</f>
        <v>21344.53</v>
      </c>
    </row>
    <row r="44" spans="1:2" ht="15">
      <c r="A44" s="11" t="s">
        <v>36</v>
      </c>
      <c r="B44" s="12">
        <f>2404.13+2372+407.35+433.45+385.37+356+9410+360+360+1366.07+1752+3193.19+76355.51</f>
        <v>99155.069999999992</v>
      </c>
    </row>
    <row r="45" spans="1:2" ht="15">
      <c r="A45" s="11" t="s">
        <v>37</v>
      </c>
      <c r="B45" s="12"/>
    </row>
    <row r="46" spans="1:2" ht="15">
      <c r="A46" s="11" t="s">
        <v>38</v>
      </c>
      <c r="B46" s="5"/>
    </row>
    <row r="47" spans="1:2" ht="15">
      <c r="A47" s="11" t="s">
        <v>39</v>
      </c>
      <c r="B47" s="5"/>
    </row>
    <row r="48" spans="1:2" ht="15">
      <c r="A48" s="11" t="s">
        <v>40</v>
      </c>
      <c r="B48" s="5">
        <v>2218.37</v>
      </c>
    </row>
    <row r="49" spans="1:2" ht="15">
      <c r="A49" s="11" t="s">
        <v>41</v>
      </c>
      <c r="B49" s="5">
        <f>531.55+38+166.42+2757.47+15.85+2480.87+329.38+4939.92+162780</f>
        <v>174039.46</v>
      </c>
    </row>
    <row r="50" spans="1:2" ht="15">
      <c r="A50" s="11" t="s">
        <v>42</v>
      </c>
      <c r="B50" s="5"/>
    </row>
    <row r="51" spans="1:2" ht="15">
      <c r="A51" s="11" t="s">
        <v>43</v>
      </c>
      <c r="B51" s="5">
        <v>1160</v>
      </c>
    </row>
    <row r="52" spans="1:2" ht="15">
      <c r="A52" s="11" t="s">
        <v>44</v>
      </c>
      <c r="B52" s="5"/>
    </row>
    <row r="53" spans="1:2" ht="15">
      <c r="A53" s="14" t="s">
        <v>45</v>
      </c>
      <c r="B53" s="8">
        <f>SUM(B32:B52)</f>
        <v>1420440.04</v>
      </c>
    </row>
    <row r="54" spans="1:2" ht="15">
      <c r="A54" s="15"/>
      <c r="B54" s="16"/>
    </row>
    <row r="55" spans="1:2" ht="15">
      <c r="A55" s="17" t="s">
        <v>46</v>
      </c>
      <c r="B55" s="18">
        <f>SUM(B22+B30+B53)</f>
        <v>3251154.75</v>
      </c>
    </row>
  </sheetData>
  <mergeCells count="1">
    <mergeCell ref="A2:B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2026-07-28T13:37:26Z</cp:lastPrinted>
  <dcterms:created xsi:type="dcterms:W3CDTF">2016-10-18T13:26:15Z</dcterms:created>
  <dcterms:modified xsi:type="dcterms:W3CDTF">2026-07-28T13:37:37Z</dcterms:modified>
</cp:coreProperties>
</file>