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46FF4D7A-475B-47D3-807F-F203851D8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54" i="1" s="1"/>
  <c r="B45" i="1"/>
  <c r="B44" i="1"/>
  <c r="B35" i="1"/>
  <c r="B28" i="1"/>
  <c r="B27" i="1"/>
  <c r="B26" i="1"/>
  <c r="B31" i="1" s="1"/>
  <c r="B15" i="1"/>
  <c r="B21" i="1" s="1"/>
  <c r="B11" i="1"/>
  <c r="B10" i="1"/>
  <c r="B9" i="1"/>
  <c r="B6" i="1"/>
  <c r="B12" i="1" s="1"/>
  <c r="B23" i="1" l="1"/>
  <c r="B56" i="1" s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<sst xmlns="http://schemas.openxmlformats.org/spreadsheetml/2006/main" count="50" uniqueCount="48">
  <si>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</si>
  <si>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</si>
  <si>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</si>
  <si>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</si>
  <si>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</si>
  <si>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</si>
  <si>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</si>
  <si>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</si>
  <si>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</si>
  <si>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</si>
  <si>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</si>
  <si>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</si>
  <si>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</si>
  <si>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</si>
  <si>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</si>
  <si>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</si>
  <si>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</si>
  <si>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</si>
  <si>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</si>
  <si>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</si>
  <si>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</si>
  <si>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</si>
  <si>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</si>
  <si>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</si>
  <si>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</si>
  <si>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</si>
  <si>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</si>
  <si>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</si>
  <si>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</si>
  <si>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</si>
  <si>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</si>
  <si>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</si>
  <si>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</si>
  <si>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</si>
  <si>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</si>
  <si>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</si>
  <si>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</si>
  <si>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</si>
  <si>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</si>
  <si>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</si>
  <si>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</si>
  <si>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</si>
  <si>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</si>
  <si>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</si>
  <si>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</si>
  <si>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</si>
  <si>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</si>
  <si>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RSA "MORANDO" - OSTIGLIA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</si>
</sst>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A3" sqref="A3:B3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f>24480+41181.26</f>
        <v>65661.260000000009</v>
      </c>
    </row>
    <row r="7" spans="1:2" ht="15">
      <c r="A7" s="4" t="s">
        <v>3</v>
      </c>
      <c r="B7" s="5">
        <v>312636.37</v>
      </c>
    </row>
    <row r="8" spans="1:2" ht="15">
      <c r="A8" s="6" t="s">
        <v>4</v>
      </c>
      <c r="B8" s="5">
        <v>1142146.21</v>
      </c>
    </row>
    <row r="9" spans="1:2" ht="15">
      <c r="A9" s="4" t="s">
        <v>5</v>
      </c>
      <c r="B9" s="5">
        <f>3556.33+8116.68</f>
        <v>11673.01</v>
      </c>
    </row>
    <row r="10" spans="1:2" ht="15">
      <c r="A10" s="4" t="s">
        <v>6</v>
      </c>
      <c r="B10" s="5">
        <f>22064.6+26373.49</f>
        <v>48438.09</v>
      </c>
    </row>
    <row r="11" spans="1:2" ht="15">
      <c r="A11" s="4" t="s">
        <v>7</v>
      </c>
      <c r="B11" s="5">
        <f>36198.13+12940.27+12972.03</f>
        <v>62110.429999999993</v>
      </c>
    </row>
    <row r="12" spans="1:2" ht="15">
      <c r="A12" s="7" t="s">
        <v>8</v>
      </c>
      <c r="B12" s="8">
        <f>SUM(B6:B11)</f>
        <v>1642665.3699999999</v>
      </c>
    </row>
    <row r="13" spans="1:2" ht="15">
      <c r="A13" s="7"/>
      <c r="B13" s="8"/>
    </row>
    <row r="14" spans="1:2" ht="15">
      <c r="A14" s="4" t="s">
        <v>9</v>
      </c>
      <c r="B14" s="5">
        <v>35147.050000000003</v>
      </c>
    </row>
    <row r="15" spans="1:2" ht="15">
      <c r="A15" s="4" t="s">
        <v>10</v>
      </c>
      <c r="B15" s="5">
        <f>26453.42</f>
        <v>26453.42</v>
      </c>
    </row>
    <row r="16" spans="1:2" ht="15">
      <c r="A16" s="4" t="s">
        <v>11</v>
      </c>
      <c r="B16" s="5">
        <v>2134.14</v>
      </c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63734.61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1706399.98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f>91209.52+7776+130211.38+796.67</f>
        <v>229993.57000000004</v>
      </c>
    </row>
    <row r="27" spans="1:2" ht="15">
      <c r="A27" s="4" t="s">
        <v>19</v>
      </c>
      <c r="B27" s="5">
        <f>26952.77+41918.85</f>
        <v>68871.62</v>
      </c>
    </row>
    <row r="28" spans="1:2" ht="15">
      <c r="A28" s="4" t="s">
        <v>20</v>
      </c>
      <c r="B28" s="5">
        <f>153966.12+8955.71+13402.09</f>
        <v>176323.91999999998</v>
      </c>
    </row>
    <row r="29" spans="1:2" ht="15">
      <c r="A29" s="4" t="s">
        <v>21</v>
      </c>
      <c r="B29" s="5"/>
    </row>
    <row r="30" spans="1:2" ht="15">
      <c r="A30" s="4" t="s">
        <v>22</v>
      </c>
      <c r="B30" s="5">
        <v>1506</v>
      </c>
    </row>
    <row r="31" spans="1:2" ht="15">
      <c r="A31" s="7" t="s">
        <v>23</v>
      </c>
      <c r="B31" s="8">
        <f>SUM(B26+B27+B28+B29+B30)</f>
        <v>476695.11000000004</v>
      </c>
    </row>
    <row r="32" spans="1:2" ht="15">
      <c r="A32" s="9"/>
      <c r="B32" s="10"/>
    </row>
    <row r="33" spans="1:2" ht="15">
      <c r="A33" s="4" t="s">
        <v>24</v>
      </c>
      <c r="B33" s="5">
        <v>78709.820000000007</v>
      </c>
    </row>
    <row r="34" spans="1:2" ht="15">
      <c r="A34" s="11" t="s">
        <v>25</v>
      </c>
      <c r="B34" s="12"/>
    </row>
    <row r="35" spans="1:2" ht="15">
      <c r="A35" s="11" t="s">
        <v>26</v>
      </c>
      <c r="B35" s="12">
        <f>44320.34+2521.66</f>
        <v>46842</v>
      </c>
    </row>
    <row r="36" spans="1:2" ht="15">
      <c r="A36" s="11" t="s">
        <v>27</v>
      </c>
      <c r="B36" s="12">
        <v>164633.92000000001</v>
      </c>
    </row>
    <row r="37" spans="1:2" ht="15">
      <c r="A37" s="11" t="s">
        <v>28</v>
      </c>
      <c r="B37" s="12">
        <v>369999.96</v>
      </c>
    </row>
    <row r="38" spans="1:2" ht="15">
      <c r="A38" s="11" t="s">
        <v>29</v>
      </c>
      <c r="B38" s="12">
        <v>194435.16</v>
      </c>
    </row>
    <row r="39" spans="1:2" ht="15">
      <c r="A39" s="13" t="s">
        <v>30</v>
      </c>
      <c r="B39" s="12"/>
    </row>
    <row r="40" spans="1:2" ht="15">
      <c r="A40" s="13" t="s">
        <v>31</v>
      </c>
      <c r="B40" s="12"/>
    </row>
    <row r="41" spans="1:2" ht="15">
      <c r="A41" s="11" t="s">
        <v>32</v>
      </c>
      <c r="B41" s="12">
        <v>49714.77</v>
      </c>
    </row>
    <row r="42" spans="1:2" ht="15">
      <c r="A42" s="11" t="s">
        <v>33</v>
      </c>
      <c r="B42" s="12">
        <v>5563.03</v>
      </c>
    </row>
    <row r="43" spans="1:2" ht="15">
      <c r="A43" s="11" t="s">
        <v>34</v>
      </c>
      <c r="B43" s="12"/>
    </row>
    <row r="44" spans="1:2" ht="15">
      <c r="A44" s="11" t="s">
        <v>35</v>
      </c>
      <c r="B44" s="12">
        <f>6624.01+13444.59+1430.38+2.87+12.3+1324.81+3537.78+1221.23</f>
        <v>27597.969999999998</v>
      </c>
    </row>
    <row r="45" spans="1:2" ht="15">
      <c r="A45" s="11" t="s">
        <v>36</v>
      </c>
      <c r="B45" s="12">
        <f>3516.33+1404.12+2283+2601+1366.08+460+69501.25</f>
        <v>81131.78</v>
      </c>
    </row>
    <row r="46" spans="1:2" ht="15">
      <c r="A46" s="11" t="s">
        <v>37</v>
      </c>
      <c r="B46" s="12"/>
    </row>
    <row r="47" spans="1:2" ht="15">
      <c r="A47" s="11" t="s">
        <v>38</v>
      </c>
      <c r="B47" s="5"/>
    </row>
    <row r="48" spans="1:2" ht="15">
      <c r="A48" s="11" t="s">
        <v>39</v>
      </c>
      <c r="B48" s="5"/>
    </row>
    <row r="49" spans="1:2" ht="15">
      <c r="A49" s="11" t="s">
        <v>40</v>
      </c>
      <c r="B49" s="5">
        <v>7989.75</v>
      </c>
    </row>
    <row r="50" spans="1:2" ht="15">
      <c r="A50" s="11" t="s">
        <v>41</v>
      </c>
      <c r="B50" s="5">
        <f>5115+22767.42+636.92+407.35</f>
        <v>28926.689999999995</v>
      </c>
    </row>
    <row r="51" spans="1:2" ht="15">
      <c r="A51" s="11" t="s">
        <v>42</v>
      </c>
      <c r="B51" s="5"/>
    </row>
    <row r="52" spans="1:2" ht="15">
      <c r="A52" s="11" t="s">
        <v>43</v>
      </c>
      <c r="B52" s="5"/>
    </row>
    <row r="53" spans="1:2" ht="15">
      <c r="A53" s="11" t="s">
        <v>44</v>
      </c>
      <c r="B53" s="5"/>
    </row>
    <row r="54" spans="1:2" ht="15">
      <c r="A54" s="14" t="s">
        <v>45</v>
      </c>
      <c r="B54" s="8">
        <f>SUM(B33:B53)</f>
        <v>1055544.8500000001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3238639.94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2026-07-28T13:38:27Z</cp:lastPrinted>
  <dcterms:created xsi:type="dcterms:W3CDTF">2016-10-18T13:26:15Z</dcterms:created>
  <dcterms:modified xsi:type="dcterms:W3CDTF">2026-07-28T13:38:36Z</dcterms:modified>
</cp:coreProperties>
</file>